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6"/>
  <workbookPr/>
  <mc:AlternateContent xmlns:mc="http://schemas.openxmlformats.org/markup-compatibility/2006">
    <mc:Choice Requires="x15">
      <x15ac:absPath xmlns:x15ac="http://schemas.microsoft.com/office/spreadsheetml/2010/11/ac" url="C:\Users\Dell_Innova\Downloads\"/>
    </mc:Choice>
  </mc:AlternateContent>
  <xr:revisionPtr revIDLastSave="22" documentId="8_{8485DEA1-F585-4887-9AB3-1FD5A0F07902}" xr6:coauthVersionLast="47" xr6:coauthVersionMax="47" xr10:uidLastSave="{94FA9AA5-2EB3-4500-9970-9744E68C9E67}"/>
  <bookViews>
    <workbookView xWindow="38280" yWindow="5175" windowWidth="17280" windowHeight="8970" xr2:uid="{00000000-000D-0000-FFFF-FFFF00000000}"/>
  </bookViews>
  <sheets>
    <sheet name="Ceba elite Inmunocastrado 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5" l="1"/>
  <c r="K15" i="5" s="1"/>
  <c r="J16" i="5"/>
  <c r="K16" i="5" s="1"/>
  <c r="J14" i="5"/>
  <c r="K14" i="5" s="1"/>
  <c r="J5" i="5"/>
  <c r="K5" i="5" s="1"/>
  <c r="J6" i="5"/>
  <c r="K6" i="5" s="1"/>
  <c r="J4" i="5"/>
  <c r="K4" i="5" s="1"/>
  <c r="H17" i="5"/>
  <c r="F17" i="5"/>
  <c r="E17" i="5"/>
  <c r="D17" i="5"/>
  <c r="I16" i="5"/>
  <c r="D16" i="5"/>
  <c r="L16" i="5" s="1"/>
  <c r="I15" i="5"/>
  <c r="D15" i="5"/>
  <c r="G15" i="5" s="1"/>
  <c r="L14" i="5"/>
  <c r="I14" i="5"/>
  <c r="G14" i="5"/>
  <c r="H7" i="5"/>
  <c r="F7" i="5"/>
  <c r="E7" i="5"/>
  <c r="D7" i="5"/>
  <c r="I6" i="5"/>
  <c r="D6" i="5"/>
  <c r="L6" i="5" s="1"/>
  <c r="I5" i="5"/>
  <c r="D5" i="5"/>
  <c r="G5" i="5" s="1"/>
  <c r="L4" i="5"/>
  <c r="I4" i="5"/>
  <c r="G4" i="5"/>
  <c r="G7" i="5" l="1"/>
  <c r="L15" i="5"/>
  <c r="J17" i="5"/>
  <c r="K17" i="5" s="1"/>
  <c r="L17" i="5"/>
  <c r="I17" i="5"/>
  <c r="J7" i="5"/>
  <c r="K7" i="5" s="1"/>
  <c r="L7" i="5"/>
  <c r="L5" i="5"/>
  <c r="G6" i="5"/>
  <c r="I7" i="5"/>
  <c r="G17" i="5"/>
  <c r="G16" i="5"/>
</calcChain>
</file>

<file path=xl/sharedStrings.xml><?xml version="1.0" encoding="utf-8"?>
<sst xmlns="http://schemas.openxmlformats.org/spreadsheetml/2006/main" count="41" uniqueCount="26">
  <si>
    <t>CANTIDAD DE LECHONES</t>
  </si>
  <si>
    <t>Escribe aqui</t>
  </si>
  <si>
    <t xml:space="preserve">CÓDIGO </t>
  </si>
  <si>
    <t>PRODUCTO</t>
  </si>
  <si>
    <t>ETAPA (kg PESO  CERDO)</t>
  </si>
  <si>
    <t>DÍAS</t>
  </si>
  <si>
    <t>GANANCIA EN KILOGRAMOS</t>
  </si>
  <si>
    <t>TOTAL KILOGRAMOS CONSUMIDOS</t>
  </si>
  <si>
    <t>CONSUMO PROMEDIO DÍA EN KG</t>
  </si>
  <si>
    <t xml:space="preserve">CANTIDAD  TOTAL DE kg POR PRODUCTO   DE CONSUMO DEL  LOTE </t>
  </si>
  <si>
    <t xml:space="preserve">CANTIDAD  TOTAL DE BULTOS POR PRODUCTO   DE CONSUMO DEL  LOTE </t>
  </si>
  <si>
    <t>CONVERSIÓN</t>
  </si>
  <si>
    <t>CHANCHITOS RECIBO</t>
  </si>
  <si>
    <t>CHANCHITOS IC</t>
  </si>
  <si>
    <t xml:space="preserve">FINALIZADOR GP 80 MAGRO </t>
  </si>
  <si>
    <t>COMPORTAMIENTO TOTAL</t>
  </si>
  <si>
    <t>* LOTES DE HEMBRAS</t>
  </si>
  <si>
    <t>KILOGRAMOS CONSUMIDOS</t>
  </si>
  <si>
    <t>Nota: Esta tabla de consumos es una guía de supervisión , siempre revisar el estado de comederos / bebederos y estatus sanitario del lote</t>
  </si>
  <si>
    <t>Mantener  comederos aseados, disponibilidad permanentemente de agua  (cantidad y calidad)  a los animales  de acuerdo a la etapa.</t>
  </si>
  <si>
    <t>El consumo de alimento debe ser a voluntad, supervisando el consumo semanal de cada lote y revisando el tema de desperdicio o subconsumos.</t>
  </si>
  <si>
    <t>Se restringe solamente en los lotes de machos que tengan consumos superiores a 3.0 kg/día</t>
  </si>
  <si>
    <t xml:space="preserve">Chanchitos GP S2 , se puede manejar las primeras  2  semanas,  por situaciones sanitarias </t>
  </si>
  <si>
    <t>Utilizar Finalizador G&amp;P 80 Magro mínimo 3 semanas</t>
  </si>
  <si>
    <t>Respetar los pesos iniciales, pesos finales, y consumos sugeridos.</t>
  </si>
  <si>
    <t xml:space="preserve">Solo modificar las casillas con fondo amarillo, según su necesidad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</si>
</sst>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5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12" fillId="2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/>
    </xf>
    <xf numFmtId="1" fontId="12" fillId="2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13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1" fontId="14" fillId="2" borderId="0" xfId="0" applyNumberFormat="1" applyFont="1" applyFill="1" applyAlignment="1">
      <alignment horizontal="center" vertic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9" fillId="2" borderId="2" xfId="0" applyFont="1" applyFill="1" applyBorder="1"/>
    <xf numFmtId="0" fontId="5" fillId="2" borderId="5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4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5" fillId="5" borderId="0" xfId="0" applyFont="1" applyFill="1" applyProtection="1">
      <protection hidden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4" borderId="1" xfId="0" applyFill="1" applyBorder="1"/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1" xfId="1" xr:uid="{00000000-0005-0000-0000-000003000000}"/>
  </cellStyles>
  <dxfs count="0"/>
  <tableStyles count="0" defaultTableStyle="TableStyleMedium2" defaultPivotStyle="PivotStyleLight16"/>
  <colors>
    <mruColors>
      <color rgb="FF1B5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285750</xdr:rowOff>
    </xdr:from>
    <xdr:to>
      <xdr:col>4</xdr:col>
      <xdr:colOff>647700</xdr:colOff>
      <xdr:row>1</xdr:row>
      <xdr:rowOff>133350</xdr:rowOff>
    </xdr:to>
    <xdr:sp macro="" textlink="">
      <xdr:nvSpPr>
        <xdr:cNvPr id="4" name="Flecha izquierda 3">
          <a:extLst>
            <a:ext uri="{FF2B5EF4-FFF2-40B4-BE49-F238E27FC236}">
              <a16:creationId xmlns:a16="http://schemas.microsoft.com/office/drawing/2014/main" id="{01CBEC55-FAEC-453C-96B9-67BEA5E330FC}"/>
            </a:ext>
          </a:extLst>
        </xdr:cNvPr>
        <xdr:cNvSpPr/>
      </xdr:nvSpPr>
      <xdr:spPr>
        <a:xfrm>
          <a:off x="5000625" y="285750"/>
          <a:ext cx="50482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4</xdr:col>
      <xdr:colOff>104775</xdr:colOff>
      <xdr:row>10</xdr:row>
      <xdr:rowOff>76200</xdr:rowOff>
    </xdr:from>
    <xdr:to>
      <xdr:col>4</xdr:col>
      <xdr:colOff>609600</xdr:colOff>
      <xdr:row>11</xdr:row>
      <xdr:rowOff>123825</xdr:rowOff>
    </xdr:to>
    <xdr:sp macro="" textlink="">
      <xdr:nvSpPr>
        <xdr:cNvPr id="5" name="Flecha izquierda 4">
          <a:extLst>
            <a:ext uri="{FF2B5EF4-FFF2-40B4-BE49-F238E27FC236}">
              <a16:creationId xmlns:a16="http://schemas.microsoft.com/office/drawing/2014/main" id="{56ADB890-1170-4B6E-BC90-505E033A9255}"/>
            </a:ext>
            <a:ext uri="{147F2762-F138-4A5C-976F-8EAC2B608ADB}">
              <a16:predDERef xmlns:a16="http://schemas.microsoft.com/office/drawing/2014/main" pred="{01CBEC55-FAEC-453C-96B9-67BEA5E330FC}"/>
            </a:ext>
          </a:extLst>
        </xdr:cNvPr>
        <xdr:cNvSpPr/>
      </xdr:nvSpPr>
      <xdr:spPr>
        <a:xfrm>
          <a:off x="4962525" y="2724150"/>
          <a:ext cx="504825" cy="238125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abSelected="1" topLeftCell="A9" workbookViewId="0">
      <selection activeCell="R18" sqref="R18"/>
    </sheetView>
  </sheetViews>
  <sheetFormatPr defaultColWidth="11.42578125" defaultRowHeight="14.45"/>
  <cols>
    <col min="1" max="1" width="6.5703125" style="1" customWidth="1"/>
    <col min="2" max="2" width="11.42578125" style="1"/>
    <col min="3" max="3" width="43.42578125" style="1" customWidth="1"/>
    <col min="4" max="16384" width="11.42578125" style="1"/>
  </cols>
  <sheetData>
    <row r="1" spans="2:12" ht="31.5" customHeight="1" thickBot="1">
      <c r="B1" s="5"/>
    </row>
    <row r="2" spans="2:12" ht="15.75">
      <c r="C2" s="27" t="s">
        <v>0</v>
      </c>
      <c r="D2" s="36">
        <v>400</v>
      </c>
      <c r="F2" s="37" t="s">
        <v>1</v>
      </c>
    </row>
    <row r="3" spans="2:12" ht="61.15">
      <c r="B3" s="24" t="s">
        <v>2</v>
      </c>
      <c r="C3" s="24" t="s">
        <v>3</v>
      </c>
      <c r="D3" s="38" t="s">
        <v>4</v>
      </c>
      <c r="E3" s="39"/>
      <c r="F3" s="24" t="s">
        <v>5</v>
      </c>
      <c r="G3" s="25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2:12">
      <c r="B4" s="21">
        <v>30352</v>
      </c>
      <c r="C4" s="22" t="s">
        <v>12</v>
      </c>
      <c r="D4" s="6">
        <v>32</v>
      </c>
      <c r="E4" s="6">
        <v>43</v>
      </c>
      <c r="F4" s="6">
        <v>14</v>
      </c>
      <c r="G4" s="7">
        <f>+(E4-D4)/F4</f>
        <v>0.7857142857142857</v>
      </c>
      <c r="H4" s="8">
        <v>20</v>
      </c>
      <c r="I4" s="9">
        <f>+H4/F4</f>
        <v>1.4285714285714286</v>
      </c>
      <c r="J4" s="8">
        <f>$D$2*H4</f>
        <v>8000</v>
      </c>
      <c r="K4" s="8">
        <f>J4/40</f>
        <v>200</v>
      </c>
      <c r="L4" s="9">
        <f>+H4/(E4-D4)</f>
        <v>1.8181818181818181</v>
      </c>
    </row>
    <row r="5" spans="2:12">
      <c r="B5" s="23">
        <v>31208</v>
      </c>
      <c r="C5" s="22" t="s">
        <v>13</v>
      </c>
      <c r="D5" s="6">
        <f>+E4</f>
        <v>43</v>
      </c>
      <c r="E5" s="6">
        <v>86</v>
      </c>
      <c r="F5" s="6">
        <v>42</v>
      </c>
      <c r="G5" s="7">
        <f>+(E5-D5)/F5</f>
        <v>1.0238095238095237</v>
      </c>
      <c r="H5" s="8">
        <v>93</v>
      </c>
      <c r="I5" s="9">
        <f>+H5/F5</f>
        <v>2.2142857142857144</v>
      </c>
      <c r="J5" s="8">
        <f t="shared" ref="J5:J6" si="0">$D$2*H5</f>
        <v>37200</v>
      </c>
      <c r="K5" s="8">
        <f t="shared" ref="K5:K6" si="1">J5/40</f>
        <v>930</v>
      </c>
      <c r="L5" s="9">
        <f>+H5/(E5-D5)</f>
        <v>2.1627906976744184</v>
      </c>
    </row>
    <row r="6" spans="2:12">
      <c r="B6" s="23">
        <v>30339</v>
      </c>
      <c r="C6" s="22" t="s">
        <v>14</v>
      </c>
      <c r="D6" s="6">
        <f>+E5</f>
        <v>86</v>
      </c>
      <c r="E6" s="6">
        <v>114</v>
      </c>
      <c r="F6" s="6">
        <v>23</v>
      </c>
      <c r="G6" s="7">
        <f>+(E6-D6)/F6</f>
        <v>1.2173913043478262</v>
      </c>
      <c r="H6" s="8">
        <v>64</v>
      </c>
      <c r="I6" s="9">
        <f>+H6/F6</f>
        <v>2.7826086956521738</v>
      </c>
      <c r="J6" s="8">
        <f t="shared" si="0"/>
        <v>25600</v>
      </c>
      <c r="K6" s="8">
        <f t="shared" si="1"/>
        <v>640</v>
      </c>
      <c r="L6" s="9">
        <f>+H6/(E6-D6)</f>
        <v>2.2857142857142856</v>
      </c>
    </row>
    <row r="7" spans="2:12">
      <c r="B7" s="28"/>
      <c r="C7" s="28" t="s">
        <v>15</v>
      </c>
      <c r="D7" s="28">
        <f>+D4</f>
        <v>32</v>
      </c>
      <c r="E7" s="28">
        <f>+E6</f>
        <v>114</v>
      </c>
      <c r="F7" s="28">
        <f>SUM(F4:F6)</f>
        <v>79</v>
      </c>
      <c r="G7" s="29">
        <f>+(E7-D7)/F7</f>
        <v>1.0379746835443038</v>
      </c>
      <c r="H7" s="28">
        <f>SUM(H4:H6)</f>
        <v>177</v>
      </c>
      <c r="I7" s="30">
        <f>+H7/F7</f>
        <v>2.240506329113924</v>
      </c>
      <c r="J7" s="31">
        <f>SUM(J4:J6)</f>
        <v>70800</v>
      </c>
      <c r="K7" s="31">
        <f>J7/40</f>
        <v>1770</v>
      </c>
      <c r="L7" s="30">
        <f>+H7/(E7-D7)</f>
        <v>2.1585365853658538</v>
      </c>
    </row>
    <row r="8" spans="2:12">
      <c r="B8" s="13"/>
      <c r="C8" s="13"/>
      <c r="D8" s="13"/>
      <c r="E8" s="13"/>
      <c r="F8" s="13"/>
      <c r="G8" s="14"/>
      <c r="H8" s="13"/>
      <c r="I8" s="15"/>
      <c r="J8" s="16"/>
      <c r="K8" s="16"/>
      <c r="L8" s="15"/>
    </row>
    <row r="9" spans="2:12">
      <c r="L9" s="10"/>
    </row>
    <row r="10" spans="2:12" ht="15" customHeight="1">
      <c r="B10" s="5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2" ht="15" customHeight="1" thickBo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2:12" ht="15" customHeight="1">
      <c r="B12" s="5"/>
      <c r="C12" s="27" t="s">
        <v>0</v>
      </c>
      <c r="D12" s="36">
        <v>400</v>
      </c>
      <c r="E12" s="11"/>
      <c r="F12" s="37" t="s">
        <v>1</v>
      </c>
      <c r="G12" s="11"/>
      <c r="H12" s="11"/>
      <c r="I12" s="11"/>
      <c r="J12" s="11"/>
      <c r="K12" s="11"/>
      <c r="L12" s="11"/>
    </row>
    <row r="13" spans="2:12" ht="61.15">
      <c r="B13" s="24" t="s">
        <v>2</v>
      </c>
      <c r="C13" s="24" t="s">
        <v>3</v>
      </c>
      <c r="D13" s="38" t="s">
        <v>4</v>
      </c>
      <c r="E13" s="39"/>
      <c r="F13" s="24" t="s">
        <v>5</v>
      </c>
      <c r="G13" s="25" t="s">
        <v>6</v>
      </c>
      <c r="H13" s="26" t="s">
        <v>17</v>
      </c>
      <c r="I13" s="26" t="s">
        <v>8</v>
      </c>
      <c r="J13" s="26" t="s">
        <v>9</v>
      </c>
      <c r="K13" s="26" t="s">
        <v>10</v>
      </c>
      <c r="L13" s="26" t="s">
        <v>11</v>
      </c>
    </row>
    <row r="14" spans="2:12">
      <c r="B14" s="21">
        <v>30352</v>
      </c>
      <c r="C14" s="22" t="s">
        <v>12</v>
      </c>
      <c r="D14" s="6">
        <v>32</v>
      </c>
      <c r="E14" s="6">
        <v>43</v>
      </c>
      <c r="F14" s="6">
        <v>14</v>
      </c>
      <c r="G14" s="7">
        <f>+(E14-D14)/F14</f>
        <v>0.7857142857142857</v>
      </c>
      <c r="H14" s="8">
        <v>20</v>
      </c>
      <c r="I14" s="9">
        <f>+H14/F14</f>
        <v>1.4285714285714286</v>
      </c>
      <c r="J14" s="9">
        <f>$D$12*H14</f>
        <v>8000</v>
      </c>
      <c r="K14" s="9">
        <f>J14/40</f>
        <v>200</v>
      </c>
      <c r="L14" s="9">
        <f>+H14/(E14-D14)</f>
        <v>1.8181818181818181</v>
      </c>
    </row>
    <row r="15" spans="2:12">
      <c r="B15" s="23">
        <v>31208</v>
      </c>
      <c r="C15" s="22" t="s">
        <v>13</v>
      </c>
      <c r="D15" s="6">
        <f>+E14</f>
        <v>43</v>
      </c>
      <c r="E15" s="6">
        <v>82</v>
      </c>
      <c r="F15" s="6">
        <v>42</v>
      </c>
      <c r="G15" s="7">
        <f>+(E15-D15)/F15</f>
        <v>0.9285714285714286</v>
      </c>
      <c r="H15" s="8">
        <v>84</v>
      </c>
      <c r="I15" s="9">
        <f>+H15/F15</f>
        <v>2</v>
      </c>
      <c r="J15" s="9">
        <f t="shared" ref="J15:J16" si="2">$D$12*H15</f>
        <v>33600</v>
      </c>
      <c r="K15" s="9">
        <f t="shared" ref="K15:K16" si="3">J15/40</f>
        <v>840</v>
      </c>
      <c r="L15" s="9">
        <f>+H15/(E15-D15)</f>
        <v>2.1538461538461537</v>
      </c>
    </row>
    <row r="16" spans="2:12">
      <c r="B16" s="23">
        <v>30339</v>
      </c>
      <c r="C16" s="22" t="s">
        <v>14</v>
      </c>
      <c r="D16" s="6">
        <f>+E15</f>
        <v>82</v>
      </c>
      <c r="E16" s="6">
        <v>106</v>
      </c>
      <c r="F16" s="6">
        <v>23</v>
      </c>
      <c r="G16" s="7">
        <f>+(E16-D16)/F16</f>
        <v>1.0434782608695652</v>
      </c>
      <c r="H16" s="8">
        <v>54</v>
      </c>
      <c r="I16" s="9">
        <f>+H16/F16</f>
        <v>2.347826086956522</v>
      </c>
      <c r="J16" s="9">
        <f t="shared" si="2"/>
        <v>21600</v>
      </c>
      <c r="K16" s="9">
        <f t="shared" si="3"/>
        <v>540</v>
      </c>
      <c r="L16" s="9">
        <f>+H16/(E16-D16)</f>
        <v>2.25</v>
      </c>
    </row>
    <row r="17" spans="2:12">
      <c r="B17" s="28"/>
      <c r="C17" s="32" t="s">
        <v>15</v>
      </c>
      <c r="D17" s="32">
        <f>+D14</f>
        <v>32</v>
      </c>
      <c r="E17" s="32">
        <f>+E16</f>
        <v>106</v>
      </c>
      <c r="F17" s="32">
        <f>SUM(F14:F16)</f>
        <v>79</v>
      </c>
      <c r="G17" s="33">
        <f>+(E17-D17)/F17</f>
        <v>0.93670886075949367</v>
      </c>
      <c r="H17" s="32">
        <f>SUM(H14:H16)</f>
        <v>158</v>
      </c>
      <c r="I17" s="34">
        <f>+H17/F17</f>
        <v>2</v>
      </c>
      <c r="J17" s="35">
        <f>SUM(J14:J16)</f>
        <v>63200</v>
      </c>
      <c r="K17" s="34">
        <f>J17/40</f>
        <v>1580</v>
      </c>
      <c r="L17" s="34">
        <f>+H17/(E17-D17)</f>
        <v>2.1351351351351351</v>
      </c>
    </row>
    <row r="18" spans="2:12" ht="15">
      <c r="B18" s="13"/>
      <c r="C18" s="17"/>
      <c r="D18" s="17"/>
      <c r="E18" s="17"/>
      <c r="F18" s="17"/>
      <c r="G18" s="18"/>
      <c r="H18" s="17"/>
      <c r="I18" s="19"/>
      <c r="J18" s="20"/>
      <c r="K18" s="19"/>
      <c r="L18" s="19"/>
    </row>
    <row r="21" spans="2:12">
      <c r="B21" s="2" t="s">
        <v>18</v>
      </c>
    </row>
    <row r="22" spans="2:12">
      <c r="B22" s="3" t="s">
        <v>19</v>
      </c>
    </row>
    <row r="23" spans="2:12">
      <c r="B23" s="3" t="s">
        <v>20</v>
      </c>
    </row>
    <row r="24" spans="2:12">
      <c r="B24" s="3" t="s">
        <v>21</v>
      </c>
    </row>
    <row r="25" spans="2:12">
      <c r="B25" s="12" t="s">
        <v>22</v>
      </c>
    </row>
    <row r="26" spans="2:12">
      <c r="B26" s="12" t="s">
        <v>23</v>
      </c>
    </row>
    <row r="27" spans="2:12" ht="15" thickBot="1">
      <c r="B27" s="4" t="s">
        <v>24</v>
      </c>
    </row>
    <row r="28" spans="2:12" ht="15" thickBot="1">
      <c r="B28" s="40"/>
      <c r="C28" s="4" t="s">
        <v>25</v>
      </c>
    </row>
    <row r="29" spans="2:12" ht="15"/>
    <row r="30" spans="2:12" ht="15"/>
    <row r="31" spans="2:12" ht="15"/>
    <row r="32" spans="2:12" ht="15"/>
    <row r="33" ht="15"/>
    <row r="34" ht="15"/>
    <row r="35" ht="15"/>
    <row r="36" ht="15"/>
    <row r="37" ht="15"/>
    <row r="38" ht="15"/>
  </sheetData>
  <mergeCells count="2">
    <mergeCell ref="D3:E3"/>
    <mergeCell ref="D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Imelda Patiño Patiño</dc:creator>
  <cp:keywords/>
  <dc:description/>
  <cp:lastModifiedBy>Andres Felipe Rincón</cp:lastModifiedBy>
  <cp:revision/>
  <dcterms:created xsi:type="dcterms:W3CDTF">2021-11-11T15:26:56Z</dcterms:created>
  <dcterms:modified xsi:type="dcterms:W3CDTF">2022-07-12T22:05:37Z</dcterms:modified>
  <cp:category/>
  <cp:contentStatus/>
</cp:coreProperties>
</file>