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4"/>
  <workbookPr/>
  <mc:AlternateContent xmlns:mc="http://schemas.openxmlformats.org/markup-compatibility/2006">
    <mc:Choice Requires="x15">
      <x15ac:absPath xmlns:x15ac="http://schemas.microsoft.com/office/spreadsheetml/2010/11/ac" url="D:\Usuarios\jrios\Desktop\"/>
    </mc:Choice>
  </mc:AlternateContent>
  <xr:revisionPtr revIDLastSave="206" documentId="11_B1653BCE5DABF51FB57A2EDAADFD528697C33852" xr6:coauthVersionLast="47" xr6:coauthVersionMax="47" xr10:uidLastSave="{B80F0D3C-07F6-4A63-AC77-6C9C2EB9A74F}"/>
  <bookViews>
    <workbookView xWindow="-120" yWindow="-120" windowWidth="20730" windowHeight="11160" xr2:uid="{00000000-000D-0000-FFFF-FFFF00000000}"/>
  </bookViews>
  <sheets>
    <sheet name="Alimentación Tilapia SOLL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7" i="1" l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G23" i="1" l="1"/>
  <c r="H23" i="1" s="1"/>
  <c r="G8" i="1"/>
  <c r="H8" i="1" s="1"/>
  <c r="G10" i="1"/>
  <c r="H10" i="1" s="1"/>
  <c r="G28" i="1"/>
  <c r="H28" i="1" s="1"/>
  <c r="G12" i="1"/>
  <c r="H12" i="1" s="1"/>
  <c r="G19" i="1"/>
  <c r="H19" i="1" s="1"/>
</calcChain>
</file>

<file path=xl/sharedStrings.xml><?xml version="1.0" encoding="utf-8"?>
<sst xmlns="http://schemas.openxmlformats.org/spreadsheetml/2006/main" count="78" uniqueCount="55">
  <si>
    <t># Tilapias</t>
  </si>
  <si>
    <t>Escribe aqui</t>
  </si>
  <si>
    <t>Edad (Semanas)</t>
  </si>
  <si>
    <t>Rango Peso               (g)</t>
  </si>
  <si>
    <t xml:space="preserve">Referencia Alimento                  </t>
  </si>
  <si>
    <t xml:space="preserve">Alimento </t>
  </si>
  <si>
    <t>Raciones</t>
  </si>
  <si>
    <t xml:space="preserve">Kg / Día </t>
  </si>
  <si>
    <t>Kg/Semana</t>
  </si>
  <si>
    <t>Kg/Etapa</t>
  </si>
  <si>
    <t>Bultos</t>
  </si>
  <si>
    <t>1-2</t>
  </si>
  <si>
    <t xml:space="preserve">Mojarra 45% Harina </t>
  </si>
  <si>
    <t>Alimentar a voluntad cada 2 horas</t>
  </si>
  <si>
    <t>2-4</t>
  </si>
  <si>
    <t>4-8</t>
  </si>
  <si>
    <t xml:space="preserve">Mojarra 45% Extruder </t>
  </si>
  <si>
    <t>8-14</t>
  </si>
  <si>
    <t>14-20</t>
  </si>
  <si>
    <t xml:space="preserve">Mojarra 38% 2.8 mm </t>
  </si>
  <si>
    <t>4 - 6</t>
  </si>
  <si>
    <t>20-28</t>
  </si>
  <si>
    <t>28-38</t>
  </si>
  <si>
    <t>38-48</t>
  </si>
  <si>
    <t xml:space="preserve">Mojarra 38% 3.5 mm </t>
  </si>
  <si>
    <t>48-58</t>
  </si>
  <si>
    <t>58-68</t>
  </si>
  <si>
    <t>68-80</t>
  </si>
  <si>
    <t>80-100</t>
  </si>
  <si>
    <t>Mojarra 32% 3.5 mm</t>
  </si>
  <si>
    <t>3-4</t>
  </si>
  <si>
    <t>100-120</t>
  </si>
  <si>
    <t>120-140</t>
  </si>
  <si>
    <t>140-160</t>
  </si>
  <si>
    <t>160-180</t>
  </si>
  <si>
    <t>Mojarra 32% 4.5 mm</t>
  </si>
  <si>
    <t>180-200</t>
  </si>
  <si>
    <t>200-220</t>
  </si>
  <si>
    <t>220-245</t>
  </si>
  <si>
    <t>245-270</t>
  </si>
  <si>
    <t>270-295</t>
  </si>
  <si>
    <t xml:space="preserve">Mojarra 24% 6.0 mm </t>
  </si>
  <si>
    <t>2-3</t>
  </si>
  <si>
    <t>295-320</t>
  </si>
  <si>
    <t>320-345</t>
  </si>
  <si>
    <t>345-370</t>
  </si>
  <si>
    <t>370-395</t>
  </si>
  <si>
    <t>395-420</t>
  </si>
  <si>
    <t>420-445</t>
  </si>
  <si>
    <t>445-470</t>
  </si>
  <si>
    <t>470-500</t>
  </si>
  <si>
    <t>500-530</t>
  </si>
  <si>
    <t>Esta tabla es solo una guía de manejo de alimento en temperatura de agua de &gt;26 °C y oxigeno disuelto &gt;4mg/litro, los resultados pueden variar dependiendo de las condiciones medio ambientales de cada granja.</t>
  </si>
  <si>
    <t xml:space="preserve">% BWD * </t>
  </si>
  <si>
    <t>Tilapia               (peso promedio)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</si>
</sst>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0.0%"/>
  </numFmts>
  <fonts count="18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theme="0"/>
      <name val="Arial"/>
    </font>
    <font>
      <sz val="12"/>
      <color theme="1"/>
      <name val="Arial"/>
    </font>
    <font>
      <sz val="24"/>
      <color theme="1"/>
      <name val="Verdana"/>
    </font>
    <font>
      <sz val="12"/>
      <color theme="1"/>
      <name val="Verdana"/>
    </font>
    <font>
      <sz val="11"/>
      <color theme="1"/>
      <name val="Source Sans Pro"/>
    </font>
    <font>
      <b/>
      <sz val="18"/>
      <color theme="1"/>
      <name val="Source Sans Pro"/>
    </font>
    <font>
      <b/>
      <sz val="16"/>
      <color theme="0"/>
      <name val="Source Sans Pro"/>
    </font>
    <font>
      <sz val="24"/>
      <color theme="1"/>
      <name val="Source Sans Pro"/>
    </font>
    <font>
      <sz val="12"/>
      <color theme="1"/>
      <name val="Source Sans Pro"/>
    </font>
    <font>
      <i/>
      <u/>
      <sz val="14"/>
      <color theme="1"/>
      <name val="Source Sans Pro"/>
    </font>
    <font>
      <sz val="11"/>
      <name val="Source Sans Pro"/>
    </font>
    <font>
      <b/>
      <sz val="12"/>
      <color theme="0"/>
      <name val="Source Sans Pro"/>
    </font>
    <font>
      <b/>
      <sz val="12"/>
      <color theme="1"/>
      <name val="Source Sans Pro"/>
    </font>
    <font>
      <i/>
      <u/>
      <sz val="10"/>
      <color theme="1"/>
      <name val="Source Sans Pro"/>
    </font>
    <font>
      <i/>
      <u/>
      <sz val="11"/>
      <name val="Source Sans Pro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3461D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3"/>
  </cellStyleXfs>
  <cellXfs count="54">
    <xf numFmtId="0" fontId="0" fillId="0" borderId="0" xfId="0"/>
    <xf numFmtId="0" fontId="0" fillId="0" borderId="0" xfId="0" applyProtection="1"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164" fontId="8" fillId="2" borderId="14" xfId="0" applyNumberFormat="1" applyFont="1" applyFill="1" applyBorder="1" applyAlignment="1" applyProtection="1">
      <alignment horizontal="center" vertical="center"/>
      <protection locked="0"/>
    </xf>
    <xf numFmtId="0" fontId="9" fillId="6" borderId="15" xfId="0" applyFont="1" applyFill="1" applyBorder="1" applyAlignment="1" applyProtection="1">
      <alignment horizontal="center" vertical="center"/>
      <protection locked="0"/>
    </xf>
    <xf numFmtId="164" fontId="8" fillId="2" borderId="13" xfId="0" applyNumberFormat="1" applyFont="1" applyFill="1" applyBorder="1" applyAlignment="1" applyProtection="1">
      <alignment horizontal="center" vertical="center"/>
      <protection locked="0"/>
    </xf>
    <xf numFmtId="164" fontId="8" fillId="2" borderId="0" xfId="0" applyNumberFormat="1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4" fillId="6" borderId="5" xfId="0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 applyProtection="1">
      <alignment horizontal="center" vertical="center"/>
      <protection locked="0"/>
    </xf>
    <xf numFmtId="49" fontId="15" fillId="5" borderId="3" xfId="0" applyNumberFormat="1" applyFont="1" applyFill="1" applyBorder="1" applyAlignment="1" applyProtection="1">
      <alignment horizontal="center" vertical="center"/>
      <protection locked="0"/>
    </xf>
    <xf numFmtId="2" fontId="11" fillId="2" borderId="3" xfId="0" applyNumberFormat="1" applyFont="1" applyFill="1" applyBorder="1" applyAlignment="1" applyProtection="1">
      <alignment horizontal="center" vertical="center"/>
      <protection locked="0"/>
    </xf>
    <xf numFmtId="2" fontId="11" fillId="2" borderId="3" xfId="0" applyNumberFormat="1" applyFont="1" applyFill="1" applyBorder="1" applyAlignment="1" applyProtection="1">
      <alignment horizontal="center" vertical="center"/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3" fontId="15" fillId="5" borderId="10" xfId="0" applyNumberFormat="1" applyFont="1" applyFill="1" applyBorder="1" applyAlignment="1" applyProtection="1">
      <alignment horizontal="center" vertical="center"/>
      <protection hidden="1"/>
    </xf>
    <xf numFmtId="3" fontId="15" fillId="5" borderId="4" xfId="0" applyNumberFormat="1" applyFont="1" applyFill="1" applyBorder="1" applyAlignment="1" applyProtection="1">
      <alignment horizontal="center" vertical="center"/>
      <protection hidden="1"/>
    </xf>
    <xf numFmtId="3" fontId="15" fillId="5" borderId="11" xfId="0" applyNumberFormat="1" applyFont="1" applyFill="1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 applyProtection="1">
      <alignment horizontal="left" vertical="center" wrapText="1"/>
      <protection locked="0"/>
    </xf>
    <xf numFmtId="1" fontId="15" fillId="5" borderId="10" xfId="0" applyNumberFormat="1" applyFont="1" applyFill="1" applyBorder="1" applyAlignment="1" applyProtection="1">
      <alignment horizontal="center" vertical="center"/>
      <protection hidden="1"/>
    </xf>
    <xf numFmtId="1" fontId="15" fillId="5" borderId="4" xfId="0" applyNumberFormat="1" applyFont="1" applyFill="1" applyBorder="1" applyAlignment="1" applyProtection="1">
      <alignment horizontal="center" vertical="center"/>
      <protection hidden="1"/>
    </xf>
    <xf numFmtId="1" fontId="15" fillId="5" borderId="11" xfId="0" applyNumberFormat="1" applyFont="1" applyFill="1" applyBorder="1" applyAlignment="1" applyProtection="1">
      <alignment horizontal="center" vertical="center"/>
      <protection hidden="1"/>
    </xf>
    <xf numFmtId="16" fontId="15" fillId="0" borderId="10" xfId="0" applyNumberFormat="1" applyFont="1" applyBorder="1" applyAlignment="1" applyProtection="1">
      <alignment horizontal="center" vertical="center"/>
      <protection locked="0"/>
    </xf>
    <xf numFmtId="16" fontId="15" fillId="0" borderId="4" xfId="0" applyNumberFormat="1" applyFont="1" applyBorder="1" applyAlignment="1" applyProtection="1">
      <alignment horizontal="center" vertical="center"/>
      <protection locked="0"/>
    </xf>
    <xf numFmtId="16" fontId="15" fillId="0" borderId="11" xfId="0" applyNumberFormat="1" applyFont="1" applyBorder="1" applyAlignment="1" applyProtection="1">
      <alignment horizontal="center" vertical="center"/>
      <protection locked="0"/>
    </xf>
    <xf numFmtId="49" fontId="15" fillId="2" borderId="10" xfId="0" applyNumberFormat="1" applyFont="1" applyFill="1" applyBorder="1" applyAlignment="1" applyProtection="1">
      <alignment horizontal="center" vertical="center"/>
      <protection locked="0"/>
    </xf>
    <xf numFmtId="49" fontId="15" fillId="2" borderId="4" xfId="0" applyNumberFormat="1" applyFont="1" applyFill="1" applyBorder="1" applyAlignment="1" applyProtection="1">
      <alignment horizontal="center" vertical="center"/>
      <protection locked="0"/>
    </xf>
    <xf numFmtId="49" fontId="15" fillId="2" borderId="11" xfId="0" applyNumberFormat="1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 wrapText="1"/>
      <protection locked="0"/>
    </xf>
    <xf numFmtId="0" fontId="14" fillId="6" borderId="10" xfId="0" applyFont="1" applyFill="1" applyBorder="1" applyAlignment="1" applyProtection="1">
      <alignment horizontal="center" vertical="center" wrapText="1"/>
      <protection locked="0"/>
    </xf>
    <xf numFmtId="0" fontId="14" fillId="6" borderId="5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4" fontId="15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alignment horizontal="center" vertical="center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11" fillId="4" borderId="0" xfId="0" applyFont="1" applyFill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6" borderId="11" xfId="0" applyFont="1" applyFill="1" applyBorder="1" applyAlignment="1" applyProtection="1">
      <alignment horizontal="center" vertical="center"/>
      <protection locked="0"/>
    </xf>
    <xf numFmtId="0" fontId="13" fillId="6" borderId="7" xfId="0" applyFont="1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protection locked="0"/>
    </xf>
    <xf numFmtId="0" fontId="17" fillId="0" borderId="13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9" xfId="0" applyFont="1" applyBorder="1" applyAlignment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346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3</xdr:row>
      <xdr:rowOff>257175</xdr:rowOff>
    </xdr:from>
    <xdr:to>
      <xdr:col>3</xdr:col>
      <xdr:colOff>952500</xdr:colOff>
      <xdr:row>4</xdr:row>
      <xdr:rowOff>9525</xdr:rowOff>
    </xdr:to>
    <xdr:sp macro="" textlink="">
      <xdr:nvSpPr>
        <xdr:cNvPr id="9" name="Flecha izquierda 2">
          <a:extLst>
            <a:ext uri="{FF2B5EF4-FFF2-40B4-BE49-F238E27FC236}">
              <a16:creationId xmlns:a16="http://schemas.microsoft.com/office/drawing/2014/main" id="{CD4EEE01-87A0-4CB4-B2BF-9D0A03F0A959}"/>
            </a:ext>
            <a:ext uri="{147F2762-F138-4A5C-976F-8EAC2B608ADB}">
              <a16:predDERef xmlns:a16="http://schemas.microsoft.com/office/drawing/2014/main" pred="{DCF94B81-6528-4575-9D42-F8B38987669F}"/>
            </a:ext>
          </a:extLst>
        </xdr:cNvPr>
        <xdr:cNvSpPr/>
      </xdr:nvSpPr>
      <xdr:spPr>
        <a:xfrm>
          <a:off x="3048000" y="638175"/>
          <a:ext cx="676275" cy="323850"/>
        </a:xfrm>
        <a:prstGeom prst="leftArrow">
          <a:avLst/>
        </a:prstGeom>
        <a:solidFill>
          <a:srgbClr val="F58484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997"/>
  <sheetViews>
    <sheetView showGridLines="0" tabSelected="1" zoomScaleNormal="100" workbookViewId="0">
      <selection activeCell="A4" sqref="A4:XFD37"/>
    </sheetView>
  </sheetViews>
  <sheetFormatPr defaultColWidth="14.42578125" defaultRowHeight="15" customHeight="1"/>
  <cols>
    <col min="1" max="1" width="10.7109375" style="1" customWidth="1"/>
    <col min="2" max="2" width="16" style="1" customWidth="1"/>
    <col min="3" max="3" width="25.5703125" style="1" customWidth="1"/>
    <col min="4" max="4" width="23.7109375" style="1" customWidth="1"/>
    <col min="5" max="5" width="10.7109375" style="1" customWidth="1"/>
    <col min="6" max="6" width="13.7109375" style="1" customWidth="1"/>
    <col min="7" max="7" width="10.7109375" style="1" customWidth="1"/>
    <col min="8" max="8" width="12.140625" style="1" customWidth="1"/>
    <col min="9" max="9" width="13.140625" style="1" customWidth="1"/>
    <col min="10" max="26" width="10.7109375" style="1" customWidth="1"/>
    <col min="27" max="16384" width="14.42578125" style="1"/>
  </cols>
  <sheetData>
    <row r="2" spans="2:13" ht="15" customHeight="1">
      <c r="B2" s="3"/>
      <c r="C2" s="3"/>
      <c r="D2" s="3"/>
      <c r="E2" s="3"/>
      <c r="F2" s="3"/>
      <c r="G2" s="3"/>
      <c r="H2" s="3"/>
      <c r="I2" s="3"/>
      <c r="J2" s="3"/>
    </row>
    <row r="3" spans="2:13" ht="15" customHeight="1">
      <c r="B3" s="3"/>
      <c r="C3" s="3"/>
      <c r="D3" s="3"/>
      <c r="E3" s="3"/>
      <c r="F3" s="3"/>
      <c r="G3" s="3"/>
      <c r="H3" s="3"/>
      <c r="I3" s="3"/>
      <c r="J3" s="3"/>
    </row>
    <row r="4" spans="2:13" s="41" customFormat="1" ht="51" customHeight="1">
      <c r="B4" s="4">
        <v>1000</v>
      </c>
      <c r="C4" s="5" t="s">
        <v>0</v>
      </c>
      <c r="D4" s="36"/>
      <c r="E4" s="37" t="s">
        <v>1</v>
      </c>
      <c r="F4" s="36"/>
      <c r="G4" s="38"/>
      <c r="H4" s="36"/>
      <c r="I4" s="38"/>
      <c r="J4" s="36"/>
      <c r="K4" s="39"/>
      <c r="L4" s="40"/>
      <c r="M4" s="39"/>
    </row>
    <row r="5" spans="2:13" s="41" customFormat="1" ht="51" customHeight="1">
      <c r="B5" s="6"/>
      <c r="C5" s="7"/>
      <c r="D5" s="8"/>
      <c r="E5" s="42"/>
      <c r="F5" s="42"/>
      <c r="G5" s="42"/>
      <c r="H5" s="42"/>
      <c r="I5" s="42"/>
      <c r="J5" s="42"/>
      <c r="K5" s="43"/>
      <c r="L5" s="43"/>
      <c r="M5" s="43"/>
    </row>
    <row r="6" spans="2:13" s="41" customFormat="1" ht="51" customHeight="1">
      <c r="B6" s="29" t="s">
        <v>2</v>
      </c>
      <c r="C6" s="30" t="s">
        <v>3</v>
      </c>
      <c r="D6" s="31" t="s">
        <v>4</v>
      </c>
      <c r="E6" s="32" t="s">
        <v>5</v>
      </c>
      <c r="F6" s="44"/>
      <c r="G6" s="44"/>
      <c r="H6" s="44"/>
      <c r="I6" s="31" t="s">
        <v>6</v>
      </c>
      <c r="J6" s="45"/>
    </row>
    <row r="7" spans="2:13" s="41" customFormat="1" ht="51" customHeight="1">
      <c r="B7" s="46"/>
      <c r="C7" s="46"/>
      <c r="D7" s="47"/>
      <c r="E7" s="9" t="s">
        <v>7</v>
      </c>
      <c r="F7" s="9" t="s">
        <v>8</v>
      </c>
      <c r="G7" s="9" t="s">
        <v>9</v>
      </c>
      <c r="H7" s="9" t="s">
        <v>10</v>
      </c>
      <c r="I7" s="47"/>
      <c r="J7" s="45"/>
    </row>
    <row r="8" spans="2:13" s="41" customFormat="1" ht="51" customHeight="1">
      <c r="B8" s="10">
        <v>1</v>
      </c>
      <c r="C8" s="11" t="s">
        <v>11</v>
      </c>
      <c r="D8" s="12" t="s">
        <v>12</v>
      </c>
      <c r="E8" s="13">
        <f>(N102*$B$4*L102)/1000</f>
        <v>0.15</v>
      </c>
      <c r="F8" s="13">
        <f t="shared" ref="F8:F37" si="0">E8*7</f>
        <v>1.05</v>
      </c>
      <c r="G8" s="15">
        <f>F8+F9</f>
        <v>2.87</v>
      </c>
      <c r="H8" s="20">
        <f>G8/40</f>
        <v>7.1750000000000008E-2</v>
      </c>
      <c r="I8" s="33" t="s">
        <v>13</v>
      </c>
      <c r="J8" s="45"/>
    </row>
    <row r="9" spans="2:13" s="41" customFormat="1" ht="51" customHeight="1">
      <c r="B9" s="10">
        <v>2</v>
      </c>
      <c r="C9" s="11" t="s">
        <v>14</v>
      </c>
      <c r="D9" s="12" t="s">
        <v>12</v>
      </c>
      <c r="E9" s="13">
        <f>(N103*$B$4*L103)/1000</f>
        <v>0.26</v>
      </c>
      <c r="F9" s="13">
        <f t="shared" si="0"/>
        <v>1.82</v>
      </c>
      <c r="G9" s="17"/>
      <c r="H9" s="22"/>
      <c r="I9" s="34"/>
      <c r="J9" s="45"/>
    </row>
    <row r="10" spans="2:13" s="41" customFormat="1" ht="51" customHeight="1">
      <c r="B10" s="10">
        <v>3</v>
      </c>
      <c r="C10" s="11" t="s">
        <v>15</v>
      </c>
      <c r="D10" s="12" t="s">
        <v>16</v>
      </c>
      <c r="E10" s="13">
        <f>(N104*$B$4*L104)/1000</f>
        <v>0.5</v>
      </c>
      <c r="F10" s="13">
        <f t="shared" si="0"/>
        <v>3.5</v>
      </c>
      <c r="G10" s="15">
        <f>F10+F11</f>
        <v>10.152799999999999</v>
      </c>
      <c r="H10" s="20">
        <f>G10/40</f>
        <v>0.25381999999999999</v>
      </c>
      <c r="I10" s="34"/>
      <c r="J10" s="45"/>
    </row>
    <row r="11" spans="2:13" s="41" customFormat="1" ht="51" customHeight="1">
      <c r="B11" s="10">
        <v>4</v>
      </c>
      <c r="C11" s="11" t="s">
        <v>17</v>
      </c>
      <c r="D11" s="12" t="s">
        <v>16</v>
      </c>
      <c r="E11" s="13">
        <f>(N105*$B$4*L105)/1000</f>
        <v>0.95040000000000002</v>
      </c>
      <c r="F11" s="13">
        <f t="shared" si="0"/>
        <v>6.6528</v>
      </c>
      <c r="G11" s="17"/>
      <c r="H11" s="22"/>
      <c r="I11" s="35"/>
      <c r="J11" s="45"/>
    </row>
    <row r="12" spans="2:13" s="41" customFormat="1" ht="51" customHeight="1">
      <c r="B12" s="10">
        <v>5</v>
      </c>
      <c r="C12" s="11" t="s">
        <v>18</v>
      </c>
      <c r="D12" s="12" t="s">
        <v>19</v>
      </c>
      <c r="E12" s="13">
        <f>(N106*$B$4*L106)/1000</f>
        <v>1.05</v>
      </c>
      <c r="F12" s="13">
        <f t="shared" si="0"/>
        <v>7.3500000000000005</v>
      </c>
      <c r="G12" s="15">
        <f>SUM(F12:F18)</f>
        <v>93.46820000000001</v>
      </c>
      <c r="H12" s="20">
        <f>G12/40</f>
        <v>2.3367050000000003</v>
      </c>
      <c r="I12" s="26" t="s">
        <v>20</v>
      </c>
      <c r="J12" s="45"/>
    </row>
    <row r="13" spans="2:13" s="41" customFormat="1" ht="51" customHeight="1">
      <c r="B13" s="10">
        <v>6</v>
      </c>
      <c r="C13" s="11" t="s">
        <v>21</v>
      </c>
      <c r="D13" s="12" t="s">
        <v>19</v>
      </c>
      <c r="E13" s="13">
        <f>(N107*$B$4*L107)/1000</f>
        <v>1.4000000000000001</v>
      </c>
      <c r="F13" s="13">
        <f t="shared" si="0"/>
        <v>9.8000000000000007</v>
      </c>
      <c r="G13" s="16"/>
      <c r="H13" s="21"/>
      <c r="I13" s="27"/>
      <c r="J13" s="45"/>
    </row>
    <row r="14" spans="2:13" s="41" customFormat="1" ht="51" customHeight="1">
      <c r="B14" s="10">
        <v>7</v>
      </c>
      <c r="C14" s="11" t="s">
        <v>22</v>
      </c>
      <c r="D14" s="12" t="s">
        <v>19</v>
      </c>
      <c r="E14" s="13">
        <f>(N108*$B$4*L108)/1000</f>
        <v>1.9012</v>
      </c>
      <c r="F14" s="13">
        <f t="shared" si="0"/>
        <v>13.308400000000001</v>
      </c>
      <c r="G14" s="16"/>
      <c r="H14" s="21"/>
      <c r="I14" s="27"/>
      <c r="J14" s="45"/>
    </row>
    <row r="15" spans="2:13" s="41" customFormat="1" ht="51" customHeight="1">
      <c r="B15" s="10">
        <v>8</v>
      </c>
      <c r="C15" s="11" t="s">
        <v>23</v>
      </c>
      <c r="D15" s="12" t="s">
        <v>24</v>
      </c>
      <c r="E15" s="13">
        <f>(N109*$B$4*L109)/1000</f>
        <v>1.9987999999999999</v>
      </c>
      <c r="F15" s="13">
        <f t="shared" si="0"/>
        <v>13.9916</v>
      </c>
      <c r="G15" s="16"/>
      <c r="H15" s="21"/>
      <c r="I15" s="27"/>
      <c r="J15" s="45"/>
    </row>
    <row r="16" spans="2:13" s="41" customFormat="1" ht="51" customHeight="1">
      <c r="B16" s="10">
        <v>9</v>
      </c>
      <c r="C16" s="11" t="s">
        <v>25</v>
      </c>
      <c r="D16" s="12" t="s">
        <v>24</v>
      </c>
      <c r="E16" s="13">
        <f>(N110*$B$4*L110)/1000</f>
        <v>2.1024000000000003</v>
      </c>
      <c r="F16" s="13">
        <f t="shared" si="0"/>
        <v>14.716800000000003</v>
      </c>
      <c r="G16" s="16"/>
      <c r="H16" s="21"/>
      <c r="I16" s="27"/>
      <c r="J16" s="45"/>
    </row>
    <row r="17" spans="2:10" s="41" customFormat="1" ht="51" customHeight="1">
      <c r="B17" s="10">
        <v>10</v>
      </c>
      <c r="C17" s="11" t="s">
        <v>26</v>
      </c>
      <c r="D17" s="12" t="s">
        <v>24</v>
      </c>
      <c r="E17" s="13">
        <f>(N111*$B$4*L111)/1000</f>
        <v>2.3026</v>
      </c>
      <c r="F17" s="13">
        <f t="shared" si="0"/>
        <v>16.118200000000002</v>
      </c>
      <c r="G17" s="16"/>
      <c r="H17" s="21"/>
      <c r="I17" s="27"/>
      <c r="J17" s="45"/>
    </row>
    <row r="18" spans="2:10" s="41" customFormat="1" ht="51" customHeight="1">
      <c r="B18" s="10">
        <v>11</v>
      </c>
      <c r="C18" s="11" t="s">
        <v>27</v>
      </c>
      <c r="D18" s="12" t="s">
        <v>24</v>
      </c>
      <c r="E18" s="13">
        <f>(N112*$B$4*L112)/1000</f>
        <v>2.5975999999999999</v>
      </c>
      <c r="F18" s="13">
        <f t="shared" si="0"/>
        <v>18.183199999999999</v>
      </c>
      <c r="G18" s="17"/>
      <c r="H18" s="22"/>
      <c r="I18" s="28"/>
      <c r="J18" s="45"/>
    </row>
    <row r="19" spans="2:10" s="41" customFormat="1" ht="51" customHeight="1">
      <c r="B19" s="10">
        <v>12</v>
      </c>
      <c r="C19" s="11" t="s">
        <v>28</v>
      </c>
      <c r="D19" s="12" t="s">
        <v>29</v>
      </c>
      <c r="E19" s="13">
        <f>(N113*$B$4*L113)/1000</f>
        <v>3</v>
      </c>
      <c r="F19" s="13">
        <f t="shared" si="0"/>
        <v>21</v>
      </c>
      <c r="G19" s="15">
        <f>SUM(F19:F22)</f>
        <v>105.68599999999999</v>
      </c>
      <c r="H19" s="20">
        <f>G19/40</f>
        <v>2.64215</v>
      </c>
      <c r="I19" s="26" t="s">
        <v>30</v>
      </c>
      <c r="J19" s="45"/>
    </row>
    <row r="20" spans="2:10" s="41" customFormat="1" ht="51" customHeight="1">
      <c r="B20" s="10">
        <v>13</v>
      </c>
      <c r="C20" s="11" t="s">
        <v>31</v>
      </c>
      <c r="D20" s="12" t="s">
        <v>29</v>
      </c>
      <c r="E20" s="13">
        <f>(N114*$B$4*L114)/1000</f>
        <v>3.5999999999999996</v>
      </c>
      <c r="F20" s="13">
        <f t="shared" si="0"/>
        <v>25.199999999999996</v>
      </c>
      <c r="G20" s="16"/>
      <c r="H20" s="21"/>
      <c r="I20" s="27"/>
      <c r="J20" s="45"/>
    </row>
    <row r="21" spans="2:10" s="41" customFormat="1" ht="51" customHeight="1">
      <c r="B21" s="10">
        <v>14</v>
      </c>
      <c r="C21" s="11" t="s">
        <v>32</v>
      </c>
      <c r="D21" s="12" t="s">
        <v>29</v>
      </c>
      <c r="E21" s="13">
        <f>(N115*$B$4*L115)/1000</f>
        <v>4.2</v>
      </c>
      <c r="F21" s="13">
        <f t="shared" si="0"/>
        <v>29.400000000000002</v>
      </c>
      <c r="G21" s="16"/>
      <c r="H21" s="21"/>
      <c r="I21" s="27"/>
      <c r="J21" s="45"/>
    </row>
    <row r="22" spans="2:10" s="41" customFormat="1" ht="51" customHeight="1">
      <c r="B22" s="10">
        <v>15</v>
      </c>
      <c r="C22" s="11" t="s">
        <v>33</v>
      </c>
      <c r="D22" s="12" t="s">
        <v>29</v>
      </c>
      <c r="E22" s="13">
        <f>(N116*$B$4*L116)/1000</f>
        <v>4.298</v>
      </c>
      <c r="F22" s="13">
        <f t="shared" si="0"/>
        <v>30.085999999999999</v>
      </c>
      <c r="G22" s="17"/>
      <c r="H22" s="22"/>
      <c r="I22" s="27"/>
      <c r="J22" s="45"/>
    </row>
    <row r="23" spans="2:10" s="41" customFormat="1" ht="51" customHeight="1">
      <c r="B23" s="10">
        <v>16</v>
      </c>
      <c r="C23" s="11" t="s">
        <v>34</v>
      </c>
      <c r="D23" s="12" t="s">
        <v>35</v>
      </c>
      <c r="E23" s="13">
        <f>(N117*$B$4*L117)/1000</f>
        <v>4.4960000000000004</v>
      </c>
      <c r="F23" s="13">
        <f t="shared" si="0"/>
        <v>31.472000000000001</v>
      </c>
      <c r="G23" s="15">
        <f>SUM(F23:F27)</f>
        <v>168.58799999999999</v>
      </c>
      <c r="H23" s="20">
        <f>G23/40</f>
        <v>4.2146999999999997</v>
      </c>
      <c r="I23" s="27"/>
      <c r="J23" s="45"/>
    </row>
    <row r="24" spans="2:10" s="41" customFormat="1" ht="51" customHeight="1">
      <c r="B24" s="10">
        <v>17</v>
      </c>
      <c r="C24" s="11" t="s">
        <v>36</v>
      </c>
      <c r="D24" s="12" t="s">
        <v>35</v>
      </c>
      <c r="E24" s="13">
        <f>(N118*$B$4*L118)/1000</f>
        <v>4.6980000000000004</v>
      </c>
      <c r="F24" s="13">
        <f t="shared" si="0"/>
        <v>32.886000000000003</v>
      </c>
      <c r="G24" s="16"/>
      <c r="H24" s="21"/>
      <c r="I24" s="27"/>
      <c r="J24" s="45"/>
    </row>
    <row r="25" spans="2:10" s="41" customFormat="1" ht="51" customHeight="1">
      <c r="B25" s="10">
        <v>18</v>
      </c>
      <c r="C25" s="11" t="s">
        <v>37</v>
      </c>
      <c r="D25" s="12" t="s">
        <v>35</v>
      </c>
      <c r="E25" s="13">
        <f>(N119*$B$4*L119)/1000</f>
        <v>4.8</v>
      </c>
      <c r="F25" s="13">
        <f t="shared" si="0"/>
        <v>33.6</v>
      </c>
      <c r="G25" s="16"/>
      <c r="H25" s="21"/>
      <c r="I25" s="27"/>
      <c r="J25" s="45"/>
    </row>
    <row r="26" spans="2:10" s="41" customFormat="1" ht="51" customHeight="1">
      <c r="B26" s="10">
        <v>19</v>
      </c>
      <c r="C26" s="11" t="s">
        <v>38</v>
      </c>
      <c r="D26" s="12" t="s">
        <v>35</v>
      </c>
      <c r="E26" s="13">
        <f>(N120*$B$4*L120)/1000</f>
        <v>4.9939999999999998</v>
      </c>
      <c r="F26" s="13">
        <f t="shared" si="0"/>
        <v>34.957999999999998</v>
      </c>
      <c r="G26" s="16"/>
      <c r="H26" s="21"/>
      <c r="I26" s="27"/>
      <c r="J26" s="45"/>
    </row>
    <row r="27" spans="2:10" s="41" customFormat="1" ht="51" customHeight="1">
      <c r="B27" s="10">
        <v>20</v>
      </c>
      <c r="C27" s="11" t="s">
        <v>39</v>
      </c>
      <c r="D27" s="12" t="s">
        <v>35</v>
      </c>
      <c r="E27" s="13">
        <f>(N121*$B$4*L121)/1000</f>
        <v>5.0960000000000001</v>
      </c>
      <c r="F27" s="13">
        <f t="shared" si="0"/>
        <v>35.671999999999997</v>
      </c>
      <c r="G27" s="17"/>
      <c r="H27" s="22"/>
      <c r="I27" s="28"/>
      <c r="J27" s="45"/>
    </row>
    <row r="28" spans="2:10" s="41" customFormat="1" ht="51" customHeight="1">
      <c r="B28" s="10">
        <v>21</v>
      </c>
      <c r="C28" s="11" t="s">
        <v>40</v>
      </c>
      <c r="D28" s="12" t="s">
        <v>41</v>
      </c>
      <c r="E28" s="13">
        <f>(N122*$B$4*L122)/1000</f>
        <v>5.2110000000000003</v>
      </c>
      <c r="F28" s="13">
        <f t="shared" si="0"/>
        <v>36.477000000000004</v>
      </c>
      <c r="G28" s="15">
        <f>SUM(F28:F37)</f>
        <v>438.02849999999995</v>
      </c>
      <c r="H28" s="20">
        <f>G28/40</f>
        <v>10.950712499999998</v>
      </c>
      <c r="I28" s="23" t="s">
        <v>42</v>
      </c>
      <c r="J28" s="45"/>
    </row>
    <row r="29" spans="2:10" s="41" customFormat="1" ht="51" customHeight="1">
      <c r="B29" s="10">
        <v>22</v>
      </c>
      <c r="C29" s="11" t="s">
        <v>43</v>
      </c>
      <c r="D29" s="12" t="s">
        <v>41</v>
      </c>
      <c r="E29" s="13">
        <f>(N123*$B$4*L123)/1000</f>
        <v>5.31</v>
      </c>
      <c r="F29" s="13">
        <f t="shared" si="0"/>
        <v>37.169999999999995</v>
      </c>
      <c r="G29" s="16"/>
      <c r="H29" s="21"/>
      <c r="I29" s="24"/>
      <c r="J29" s="45"/>
    </row>
    <row r="30" spans="2:10" s="41" customFormat="1" ht="51" customHeight="1">
      <c r="B30" s="10">
        <v>23</v>
      </c>
      <c r="C30" s="11" t="s">
        <v>44</v>
      </c>
      <c r="D30" s="12" t="s">
        <v>41</v>
      </c>
      <c r="E30" s="13">
        <f>(N124*$B$4*L124)/1000</f>
        <v>5.5039999999999996</v>
      </c>
      <c r="F30" s="13">
        <f t="shared" si="0"/>
        <v>38.527999999999999</v>
      </c>
      <c r="G30" s="16"/>
      <c r="H30" s="21"/>
      <c r="I30" s="24"/>
      <c r="J30" s="45"/>
    </row>
    <row r="31" spans="2:10" s="41" customFormat="1" ht="51" customHeight="1">
      <c r="B31" s="10">
        <v>24</v>
      </c>
      <c r="C31" s="11" t="s">
        <v>45</v>
      </c>
      <c r="D31" s="12" t="s">
        <v>41</v>
      </c>
      <c r="E31" s="13">
        <f>(N125*$B$4*L125)/1000</f>
        <v>5.8994999999999997</v>
      </c>
      <c r="F31" s="13">
        <f t="shared" si="0"/>
        <v>41.296499999999995</v>
      </c>
      <c r="G31" s="16"/>
      <c r="H31" s="21"/>
      <c r="I31" s="24"/>
      <c r="J31" s="45"/>
    </row>
    <row r="32" spans="2:10" s="41" customFormat="1" ht="51" customHeight="1">
      <c r="B32" s="10">
        <v>25</v>
      </c>
      <c r="C32" s="11" t="s">
        <v>46</v>
      </c>
      <c r="D32" s="12" t="s">
        <v>41</v>
      </c>
      <c r="E32" s="13">
        <f>(N126*$B$4*L126)/1000</f>
        <v>5.9939999999999998</v>
      </c>
      <c r="F32" s="13">
        <f t="shared" si="0"/>
        <v>41.957999999999998</v>
      </c>
      <c r="G32" s="16"/>
      <c r="H32" s="21"/>
      <c r="I32" s="24"/>
      <c r="J32" s="45"/>
    </row>
    <row r="33" spans="2:10" s="41" customFormat="1" ht="51" customHeight="1">
      <c r="B33" s="10">
        <v>26</v>
      </c>
      <c r="C33" s="11" t="s">
        <v>47</v>
      </c>
      <c r="D33" s="12" t="s">
        <v>41</v>
      </c>
      <c r="E33" s="13">
        <f>(N127*$B$4*L127)/1000</f>
        <v>6.2805</v>
      </c>
      <c r="F33" s="13">
        <f t="shared" si="0"/>
        <v>43.963499999999996</v>
      </c>
      <c r="G33" s="16"/>
      <c r="H33" s="21"/>
      <c r="I33" s="24"/>
      <c r="J33" s="45"/>
    </row>
    <row r="34" spans="2:10" s="41" customFormat="1" ht="51" customHeight="1">
      <c r="B34" s="10">
        <v>27</v>
      </c>
      <c r="C34" s="11" t="s">
        <v>48</v>
      </c>
      <c r="D34" s="12" t="s">
        <v>41</v>
      </c>
      <c r="E34" s="13">
        <f>(N128*$B$4*L128)/1000</f>
        <v>6.5939999999999994</v>
      </c>
      <c r="F34" s="13">
        <f t="shared" si="0"/>
        <v>46.157999999999994</v>
      </c>
      <c r="G34" s="16"/>
      <c r="H34" s="21"/>
      <c r="I34" s="24"/>
      <c r="J34" s="45"/>
    </row>
    <row r="35" spans="2:10" s="41" customFormat="1" ht="51" customHeight="1">
      <c r="B35" s="10">
        <v>28</v>
      </c>
      <c r="C35" s="11" t="s">
        <v>49</v>
      </c>
      <c r="D35" s="12" t="s">
        <v>41</v>
      </c>
      <c r="E35" s="13">
        <f>(N129*$B$4*L129)/1000</f>
        <v>6.8975</v>
      </c>
      <c r="F35" s="13">
        <f t="shared" si="0"/>
        <v>48.282499999999999</v>
      </c>
      <c r="G35" s="16"/>
      <c r="H35" s="21"/>
      <c r="I35" s="24"/>
      <c r="J35" s="45"/>
    </row>
    <row r="36" spans="2:10" s="41" customFormat="1" ht="51" customHeight="1">
      <c r="B36" s="10">
        <v>29</v>
      </c>
      <c r="C36" s="11" t="s">
        <v>50</v>
      </c>
      <c r="D36" s="12" t="s">
        <v>41</v>
      </c>
      <c r="E36" s="13">
        <f>(N130*$B$4*L130)/1000</f>
        <v>7.2850000000000001</v>
      </c>
      <c r="F36" s="13">
        <f t="shared" si="0"/>
        <v>50.995000000000005</v>
      </c>
      <c r="G36" s="16"/>
      <c r="H36" s="21"/>
      <c r="I36" s="24"/>
      <c r="J36" s="45"/>
    </row>
    <row r="37" spans="2:10" s="41" customFormat="1" ht="51" customHeight="1">
      <c r="B37" s="10">
        <v>30</v>
      </c>
      <c r="C37" s="11" t="s">
        <v>51</v>
      </c>
      <c r="D37" s="12" t="s">
        <v>41</v>
      </c>
      <c r="E37" s="13">
        <f>(N131*$B$4*L131)/1000</f>
        <v>7.6</v>
      </c>
      <c r="F37" s="13">
        <f t="shared" si="0"/>
        <v>53.199999999999996</v>
      </c>
      <c r="G37" s="17"/>
      <c r="H37" s="22"/>
      <c r="I37" s="25"/>
      <c r="J37" s="45"/>
    </row>
    <row r="38" spans="2:10" ht="15.75" customHeight="1">
      <c r="B38" s="19" t="s">
        <v>52</v>
      </c>
      <c r="C38" s="48"/>
      <c r="D38" s="48"/>
      <c r="E38" s="48"/>
      <c r="F38" s="48"/>
      <c r="G38" s="48"/>
      <c r="H38" s="48"/>
      <c r="I38" s="48"/>
      <c r="J38" s="3"/>
    </row>
    <row r="39" spans="2:10" ht="15.75" customHeight="1">
      <c r="B39" s="49"/>
      <c r="C39" s="49"/>
      <c r="D39" s="49"/>
      <c r="E39" s="49"/>
      <c r="F39" s="49"/>
      <c r="G39" s="49"/>
      <c r="H39" s="49"/>
      <c r="I39" s="49"/>
      <c r="J39" s="3"/>
    </row>
    <row r="40" spans="2:10" ht="15.75" customHeight="1">
      <c r="B40" s="3"/>
      <c r="C40" s="3"/>
      <c r="D40" s="3"/>
      <c r="E40" s="3"/>
      <c r="F40" s="3"/>
      <c r="G40" s="3"/>
      <c r="H40" s="3"/>
      <c r="I40" s="3"/>
      <c r="J40" s="3"/>
    </row>
    <row r="41" spans="2:10" ht="15.75" customHeight="1">
      <c r="B41" s="3"/>
      <c r="C41" s="3"/>
      <c r="D41" s="3"/>
      <c r="E41" s="3"/>
      <c r="F41" s="3"/>
      <c r="G41" s="3"/>
      <c r="H41" s="3"/>
      <c r="I41" s="3"/>
      <c r="J41" s="3"/>
    </row>
    <row r="42" spans="2:10" ht="15.75" customHeight="1">
      <c r="B42" s="3"/>
      <c r="C42" s="3"/>
      <c r="D42" s="3"/>
      <c r="E42" s="3"/>
      <c r="F42" s="3"/>
      <c r="G42" s="3"/>
      <c r="H42" s="3"/>
      <c r="I42" s="3"/>
      <c r="J42" s="3"/>
    </row>
    <row r="43" spans="2:10" ht="15.75" customHeight="1">
      <c r="B43" s="3"/>
      <c r="C43" s="3"/>
      <c r="D43" s="3"/>
      <c r="E43" s="3"/>
      <c r="F43" s="3"/>
      <c r="G43" s="3"/>
      <c r="H43" s="3"/>
      <c r="I43" s="3"/>
      <c r="J43" s="3"/>
    </row>
    <row r="44" spans="2:10" ht="15.75" customHeight="1">
      <c r="B44" s="3"/>
      <c r="C44" s="3"/>
      <c r="D44" s="3"/>
      <c r="E44" s="3"/>
      <c r="F44" s="3"/>
      <c r="G44" s="3"/>
      <c r="H44" s="3"/>
      <c r="I44" s="3"/>
      <c r="J44" s="3"/>
    </row>
    <row r="45" spans="2:10" ht="15.75" customHeight="1">
      <c r="B45" s="3"/>
      <c r="C45" s="3"/>
      <c r="D45" s="3"/>
      <c r="E45" s="3"/>
      <c r="F45" s="3"/>
      <c r="G45" s="3"/>
      <c r="H45" s="3"/>
      <c r="I45" s="3"/>
      <c r="J45" s="3"/>
    </row>
    <row r="46" spans="2:10" ht="15.75" customHeight="1">
      <c r="B46" s="3"/>
      <c r="C46" s="3"/>
      <c r="D46" s="3"/>
      <c r="E46" s="3"/>
      <c r="F46" s="3"/>
      <c r="G46" s="3"/>
      <c r="H46" s="3"/>
      <c r="I46" s="3"/>
      <c r="J46" s="3"/>
    </row>
    <row r="47" spans="2:10" ht="15.75" customHeight="1">
      <c r="B47" s="3"/>
      <c r="C47" s="3"/>
      <c r="D47" s="3"/>
      <c r="E47" s="3"/>
      <c r="F47" s="3"/>
      <c r="G47" s="3"/>
      <c r="H47" s="3"/>
      <c r="I47" s="3"/>
      <c r="J47" s="3"/>
    </row>
    <row r="48" spans="2:10" ht="15.75" customHeight="1">
      <c r="B48" s="3"/>
      <c r="C48" s="3"/>
      <c r="D48" s="3"/>
      <c r="E48" s="3"/>
      <c r="F48" s="3"/>
      <c r="G48" s="3"/>
      <c r="H48" s="3"/>
      <c r="I48" s="3"/>
      <c r="J48" s="3"/>
    </row>
    <row r="49" spans="2:10" ht="15.75" customHeight="1">
      <c r="B49" s="3"/>
      <c r="C49" s="3"/>
      <c r="D49" s="3"/>
      <c r="E49" s="3"/>
      <c r="F49" s="3"/>
      <c r="G49" s="3"/>
      <c r="H49" s="3"/>
      <c r="I49" s="3"/>
      <c r="J49" s="3"/>
    </row>
    <row r="50" spans="2:10" ht="15.75" customHeight="1">
      <c r="B50" s="3"/>
      <c r="C50" s="3"/>
      <c r="D50" s="3"/>
      <c r="E50" s="3"/>
      <c r="F50" s="3"/>
      <c r="G50" s="3"/>
      <c r="H50" s="3"/>
      <c r="I50" s="3"/>
      <c r="J50" s="3"/>
    </row>
    <row r="51" spans="2:10" ht="15.75" customHeight="1">
      <c r="B51" s="3"/>
      <c r="C51" s="3"/>
      <c r="D51" s="3"/>
      <c r="E51" s="3"/>
      <c r="F51" s="3"/>
      <c r="G51" s="3"/>
      <c r="H51" s="3"/>
      <c r="I51" s="3"/>
      <c r="J51" s="3"/>
    </row>
    <row r="52" spans="2:10" ht="15.75" customHeight="1">
      <c r="B52" s="3"/>
      <c r="C52" s="3"/>
      <c r="D52" s="3"/>
      <c r="E52" s="3"/>
      <c r="F52" s="3"/>
      <c r="G52" s="3"/>
      <c r="H52" s="3"/>
      <c r="I52" s="3"/>
      <c r="J52" s="3"/>
    </row>
    <row r="53" spans="2:10" ht="15.75" customHeight="1"/>
    <row r="54" spans="2:10" ht="15.75" customHeight="1"/>
    <row r="55" spans="2:10" ht="15.75" customHeight="1"/>
    <row r="56" spans="2:10" ht="15.75" customHeight="1"/>
    <row r="57" spans="2:10" ht="15.75" customHeight="1"/>
    <row r="58" spans="2:10" ht="15.75" customHeight="1"/>
    <row r="59" spans="2:10" ht="15.75" customHeight="1"/>
    <row r="60" spans="2:10" ht="15.75" customHeight="1"/>
    <row r="61" spans="2:10" ht="15.75" customHeight="1"/>
    <row r="62" spans="2:10" ht="15.75" customHeight="1"/>
    <row r="63" spans="2:10" ht="15.75" customHeight="1"/>
    <row r="64" spans="2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spans="12:14" ht="15.75" customHeight="1"/>
    <row r="98" spans="12:14" ht="15.75" customHeight="1"/>
    <row r="99" spans="12:14" ht="15.75" customHeight="1"/>
    <row r="100" spans="12:14" ht="15.75" customHeight="1">
      <c r="L100" s="18" t="s">
        <v>53</v>
      </c>
      <c r="M100" s="50"/>
      <c r="N100" s="18" t="s">
        <v>54</v>
      </c>
    </row>
    <row r="101" spans="12:14" ht="15.75" customHeight="1">
      <c r="L101" s="51"/>
      <c r="M101" s="52"/>
      <c r="N101" s="51"/>
    </row>
    <row r="102" spans="12:14" ht="15.75" customHeight="1">
      <c r="L102" s="14">
        <v>0.15</v>
      </c>
      <c r="M102" s="53"/>
      <c r="N102" s="2">
        <v>1</v>
      </c>
    </row>
    <row r="103" spans="12:14" ht="15.75" customHeight="1">
      <c r="L103" s="14">
        <v>0.13</v>
      </c>
      <c r="M103" s="53"/>
      <c r="N103" s="2">
        <v>2</v>
      </c>
    </row>
    <row r="104" spans="12:14" ht="15.75" customHeight="1">
      <c r="L104" s="14">
        <v>0.125</v>
      </c>
      <c r="M104" s="53"/>
      <c r="N104" s="2">
        <v>4</v>
      </c>
    </row>
    <row r="105" spans="12:14" ht="15.75" customHeight="1">
      <c r="L105" s="14">
        <v>0.1188</v>
      </c>
      <c r="M105" s="53"/>
      <c r="N105" s="2">
        <v>8</v>
      </c>
    </row>
    <row r="106" spans="12:14" ht="15.75" customHeight="1">
      <c r="L106" s="14">
        <v>7.4999999999999997E-2</v>
      </c>
      <c r="M106" s="53"/>
      <c r="N106" s="2">
        <v>14</v>
      </c>
    </row>
    <row r="107" spans="12:14" ht="15.75" customHeight="1">
      <c r="L107" s="14">
        <v>7.0000000000000007E-2</v>
      </c>
      <c r="M107" s="53"/>
      <c r="N107" s="2">
        <v>20</v>
      </c>
    </row>
    <row r="108" spans="12:14" ht="15.75" customHeight="1">
      <c r="L108" s="14">
        <v>6.7900000000000002E-2</v>
      </c>
      <c r="M108" s="53"/>
      <c r="N108" s="2">
        <v>28</v>
      </c>
    </row>
    <row r="109" spans="12:14" ht="15.75" customHeight="1">
      <c r="L109" s="14">
        <v>5.2600000000000001E-2</v>
      </c>
      <c r="M109" s="53"/>
      <c r="N109" s="2">
        <v>38</v>
      </c>
    </row>
    <row r="110" spans="12:14" ht="15.75" customHeight="1">
      <c r="L110" s="14">
        <v>4.3799999999999999E-2</v>
      </c>
      <c r="M110" s="53"/>
      <c r="N110" s="2">
        <v>48</v>
      </c>
    </row>
    <row r="111" spans="12:14" ht="15.75" customHeight="1">
      <c r="L111" s="14">
        <v>3.9699999999999999E-2</v>
      </c>
      <c r="M111" s="53"/>
      <c r="N111" s="2">
        <v>58</v>
      </c>
    </row>
    <row r="112" spans="12:14" ht="15.75" customHeight="1">
      <c r="L112" s="14">
        <v>3.8199999999999998E-2</v>
      </c>
      <c r="M112" s="53"/>
      <c r="N112" s="2">
        <v>68</v>
      </c>
    </row>
    <row r="113" spans="12:14" ht="15.75" customHeight="1">
      <c r="L113" s="14">
        <v>3.7499999999999999E-2</v>
      </c>
      <c r="M113" s="53"/>
      <c r="N113" s="2">
        <v>80</v>
      </c>
    </row>
    <row r="114" spans="12:14" ht="15.75" customHeight="1">
      <c r="L114" s="14">
        <v>3.5999999999999997E-2</v>
      </c>
      <c r="M114" s="53"/>
      <c r="N114" s="2">
        <v>100</v>
      </c>
    </row>
    <row r="115" spans="12:14" ht="15.75" customHeight="1">
      <c r="L115" s="14">
        <v>3.5000000000000003E-2</v>
      </c>
      <c r="M115" s="53"/>
      <c r="N115" s="2">
        <v>120</v>
      </c>
    </row>
    <row r="116" spans="12:14" ht="15.75" customHeight="1">
      <c r="L116" s="14">
        <v>3.0700000000000002E-2</v>
      </c>
      <c r="M116" s="53"/>
      <c r="N116" s="2">
        <v>140</v>
      </c>
    </row>
    <row r="117" spans="12:14" ht="15.75" customHeight="1">
      <c r="L117" s="14">
        <v>2.81E-2</v>
      </c>
      <c r="M117" s="53"/>
      <c r="N117" s="2">
        <v>160</v>
      </c>
    </row>
    <row r="118" spans="12:14" ht="15.75" customHeight="1">
      <c r="L118" s="14">
        <v>2.6100000000000002E-2</v>
      </c>
      <c r="M118" s="53"/>
      <c r="N118" s="2">
        <v>180</v>
      </c>
    </row>
    <row r="119" spans="12:14" ht="15.75" customHeight="1">
      <c r="L119" s="14">
        <v>2.4E-2</v>
      </c>
      <c r="M119" s="53"/>
      <c r="N119" s="2">
        <v>200</v>
      </c>
    </row>
    <row r="120" spans="12:14" ht="15.75" customHeight="1">
      <c r="L120" s="14">
        <v>2.2700000000000001E-2</v>
      </c>
      <c r="M120" s="53"/>
      <c r="N120" s="2">
        <v>220</v>
      </c>
    </row>
    <row r="121" spans="12:14" ht="15.75" customHeight="1">
      <c r="L121" s="14">
        <v>2.0799999999999999E-2</v>
      </c>
      <c r="M121" s="53"/>
      <c r="N121" s="2">
        <v>245</v>
      </c>
    </row>
    <row r="122" spans="12:14" ht="15.75" customHeight="1">
      <c r="L122" s="14">
        <v>1.9300000000000001E-2</v>
      </c>
      <c r="M122" s="53"/>
      <c r="N122" s="2">
        <v>270</v>
      </c>
    </row>
    <row r="123" spans="12:14" ht="15.75" customHeight="1">
      <c r="L123" s="14">
        <v>1.7999999999999999E-2</v>
      </c>
      <c r="M123" s="53"/>
      <c r="N123" s="2">
        <v>295</v>
      </c>
    </row>
    <row r="124" spans="12:14" ht="15.75" customHeight="1">
      <c r="L124" s="14">
        <v>1.72E-2</v>
      </c>
      <c r="M124" s="53"/>
      <c r="N124" s="2">
        <v>320</v>
      </c>
    </row>
    <row r="125" spans="12:14" ht="15.75" customHeight="1">
      <c r="L125" s="14">
        <v>1.7100000000000001E-2</v>
      </c>
      <c r="M125" s="53"/>
      <c r="N125" s="2">
        <v>345</v>
      </c>
    </row>
    <row r="126" spans="12:14" ht="15.75" customHeight="1">
      <c r="L126" s="14">
        <v>1.6199999999999999E-2</v>
      </c>
      <c r="M126" s="53"/>
      <c r="N126" s="2">
        <v>370</v>
      </c>
    </row>
    <row r="127" spans="12:14" ht="15.75" customHeight="1">
      <c r="L127" s="14">
        <v>1.5900000000000001E-2</v>
      </c>
      <c r="M127" s="53"/>
      <c r="N127" s="2">
        <v>395</v>
      </c>
    </row>
    <row r="128" spans="12:14" ht="15.75" customHeight="1">
      <c r="L128" s="14">
        <v>1.5699999999999999E-2</v>
      </c>
      <c r="M128" s="53"/>
      <c r="N128" s="2">
        <v>420</v>
      </c>
    </row>
    <row r="129" spans="12:14" ht="15.75" customHeight="1">
      <c r="L129" s="14">
        <v>1.55E-2</v>
      </c>
      <c r="M129" s="53"/>
      <c r="N129" s="2">
        <v>445</v>
      </c>
    </row>
    <row r="130" spans="12:14" ht="15.75" customHeight="1">
      <c r="L130" s="14">
        <v>1.55E-2</v>
      </c>
      <c r="M130" s="53"/>
      <c r="N130" s="2">
        <v>470</v>
      </c>
    </row>
    <row r="131" spans="12:14" ht="15.75" customHeight="1">
      <c r="L131" s="14">
        <v>1.52E-2</v>
      </c>
      <c r="M131" s="53"/>
      <c r="N131" s="2">
        <v>500</v>
      </c>
    </row>
    <row r="132" spans="12:14" ht="15.75" customHeight="1"/>
    <row r="133" spans="12:14" ht="15.75" customHeight="1"/>
    <row r="134" spans="12:14" ht="15.75" customHeight="1"/>
    <row r="135" spans="12:14" ht="15.75" customHeight="1"/>
    <row r="136" spans="12:14" ht="15.75" customHeight="1"/>
    <row r="137" spans="12:14" ht="15.75" customHeight="1"/>
    <row r="138" spans="12:14" ht="15.75" customHeight="1"/>
    <row r="139" spans="12:14" ht="15.75" customHeight="1"/>
    <row r="140" spans="12:14" ht="15.75" customHeight="1"/>
    <row r="141" spans="12:14" ht="15.75" customHeight="1"/>
    <row r="142" spans="12:14" ht="15.75" customHeight="1"/>
    <row r="143" spans="12:14" ht="15.75" customHeight="1"/>
    <row r="144" spans="12:1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54">
    <mergeCell ref="G8:G9"/>
    <mergeCell ref="H8:H9"/>
    <mergeCell ref="I8:I11"/>
    <mergeCell ref="G10:G11"/>
    <mergeCell ref="H10:H11"/>
    <mergeCell ref="B6:B7"/>
    <mergeCell ref="C6:C7"/>
    <mergeCell ref="D6:D7"/>
    <mergeCell ref="E6:H6"/>
    <mergeCell ref="I6:I7"/>
    <mergeCell ref="H12:H18"/>
    <mergeCell ref="I12:I18"/>
    <mergeCell ref="I19:I27"/>
    <mergeCell ref="H23:H27"/>
    <mergeCell ref="G19:G22"/>
    <mergeCell ref="H19:H22"/>
    <mergeCell ref="G23:G27"/>
    <mergeCell ref="G12:G18"/>
    <mergeCell ref="L107:M107"/>
    <mergeCell ref="L108:M108"/>
    <mergeCell ref="G28:G37"/>
    <mergeCell ref="L100:M101"/>
    <mergeCell ref="N100:N101"/>
    <mergeCell ref="L102:M102"/>
    <mergeCell ref="L103:M103"/>
    <mergeCell ref="B38:I39"/>
    <mergeCell ref="H28:H37"/>
    <mergeCell ref="I28:I37"/>
    <mergeCell ref="L104:M104"/>
    <mergeCell ref="L105:M105"/>
    <mergeCell ref="L106:M106"/>
    <mergeCell ref="L131:M131"/>
    <mergeCell ref="L126:M126"/>
    <mergeCell ref="L117:M117"/>
    <mergeCell ref="L118:M118"/>
    <mergeCell ref="L119:M119"/>
    <mergeCell ref="L120:M120"/>
    <mergeCell ref="L121:M121"/>
    <mergeCell ref="L122:M122"/>
    <mergeCell ref="L123:M123"/>
    <mergeCell ref="L124:M124"/>
    <mergeCell ref="L125:M125"/>
    <mergeCell ref="L127:M127"/>
    <mergeCell ref="L128:M128"/>
    <mergeCell ref="L129:M129"/>
    <mergeCell ref="L130:M130"/>
    <mergeCell ref="L114:M114"/>
    <mergeCell ref="L115:M115"/>
    <mergeCell ref="L116:M116"/>
    <mergeCell ref="L109:M109"/>
    <mergeCell ref="L110:M110"/>
    <mergeCell ref="L111:M111"/>
    <mergeCell ref="L112:M112"/>
    <mergeCell ref="L113:M113"/>
  </mergeCells>
  <pageMargins left="0.7" right="0.7" top="0.75" bottom="0.75" header="0" footer="0"/>
  <pageSetup orientation="portrait" r:id="rId1"/>
  <ignoredErrors>
    <ignoredError sqref="C11" twoDigitTextYear="1"/>
    <ignoredError sqref="F37:H37 F8:H8 F9:H9 F10:H10 F11:H11 F12:H12 F13:H13 F14:H14 F15:H15 F16:H16 F17:H17 F18:H18 F19:H19 F20:H20 F21:H21 F22:H22 F23:H23 F24:H24 F25:H25 F26:H26 F27:H27 F28:H28 F29:H29 F30:H30 F31:H31 F32:H32 F33:H33 F34:H34 F35:H35 F36:H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 Rios Ramirez</dc:creator>
  <cp:keywords/>
  <dc:description/>
  <cp:lastModifiedBy>Andres Felipe Rincón</cp:lastModifiedBy>
  <cp:revision/>
  <dcterms:created xsi:type="dcterms:W3CDTF">2022-03-11T22:46:07Z</dcterms:created>
  <dcterms:modified xsi:type="dcterms:W3CDTF">2022-07-27T10:44:29Z</dcterms:modified>
  <cp:category/>
  <cp:contentStatus/>
</cp:coreProperties>
</file>